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richData/rdrichvalue.xml" ContentType="application/vnd.ms-excel.rdrichvalue+xml"/>
  <Override PartName="/xl/richData/richValueRel.xml" ContentType="application/vnd.ms-excel.richvaluerel+xml"/>
  <Override PartName="/xl/richData/rdRichValueTypes.xml" ContentType="application/vnd.ms-excel.rdrichvaluetypes+xml"/>
  <Override PartName="/xl/richData/rdrichvaluestructure.xml" ContentType="application/vnd.ms-excel.rdrichvaluestruc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/>
  <mc:AlternateContent xmlns:mc="http://schemas.openxmlformats.org/markup-compatibility/2006">
    <mc:Choice Requires="x15">
      <x15ac:absPath xmlns:x15ac="http://schemas.microsoft.com/office/spreadsheetml/2010/11/ac" url="C:\Users\sedm3718\Desktop\"/>
    </mc:Choice>
  </mc:AlternateContent>
  <xr:revisionPtr revIDLastSave="0" documentId="8_{6806F01D-01D7-41EF-BADD-03B7BEEB60A8}" xr6:coauthVersionLast="36" xr6:coauthVersionMax="36" xr10:uidLastSave="{00000000-0000-0000-0000-000000000000}"/>
  <bookViews>
    <workbookView xWindow="-1905" yWindow="-21705" windowWidth="38625" windowHeight="21105" xr2:uid="{591B32D7-07B2-41E7-A0FC-F3DC8F6E1083}"/>
  </bookViews>
  <sheets>
    <sheet name="Main" sheetId="1" r:id="rId1"/>
    <sheet name="Engine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0" i="1" l="1"/>
  <c r="C20" i="2" l="1"/>
  <c r="C15" i="2"/>
  <c r="C13" i="2"/>
  <c r="C4" i="2"/>
  <c r="C23" i="2"/>
  <c r="C24" i="2" s="1"/>
  <c r="C3" i="2" l="1"/>
  <c r="C5" i="2" s="1"/>
  <c r="C7" i="2"/>
  <c r="C8" i="2" s="1"/>
  <c r="C10" i="2"/>
  <c r="C11" i="2" s="1"/>
  <c r="C19" i="2"/>
  <c r="C21" i="2" s="1"/>
  <c r="C26" i="2" s="1"/>
  <c r="C17" i="2" l="1"/>
  <c r="C28" i="2" s="1"/>
  <c r="D6" i="1" s="1"/>
</calcChain>
</file>

<file path=xl/metadata.xml><?xml version="1.0" encoding="utf-8"?>
<metadata xmlns="http://schemas.openxmlformats.org/spreadsheetml/2006/main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xmlns:xlrd="http://schemas.microsoft.com/office/spreadsheetml/2017/richdata"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<sst xmlns="http://schemas.openxmlformats.org/spreadsheetml/2006/main" count="41" uniqueCount="41">
  <si>
    <t>A</t>
  </si>
  <si>
    <t>S*</t>
  </si>
  <si>
    <t>D</t>
  </si>
  <si>
    <t>z</t>
  </si>
  <si>
    <t>y</t>
  </si>
  <si>
    <t>j</t>
  </si>
  <si>
    <t>g</t>
  </si>
  <si>
    <t>n</t>
  </si>
  <si>
    <t>p</t>
  </si>
  <si>
    <t>c</t>
  </si>
  <si>
    <t>Cl*</t>
  </si>
  <si>
    <t>r</t>
  </si>
  <si>
    <t>Total annual financial need of developing countries to address climate change over the relevant period in real terms ($B)</t>
  </si>
  <si>
    <t>Percentage of total need to be met by developed countries (%)</t>
  </si>
  <si>
    <t>Start year for new goal (year)</t>
  </si>
  <si>
    <t>Start year for increasing disbursements above the 2025 goal (year)</t>
  </si>
  <si>
    <t>Time to ramp spending from pre-NCQG level (c) to NCQG (years)</t>
  </si>
  <si>
    <t>End year for goal (year)</t>
  </si>
  <si>
    <r>
      <t>Annual funding from developed countries from year that analysis begins (</t>
    </r>
    <r>
      <rPr>
        <i/>
        <sz val="9"/>
        <color theme="1"/>
        <rFont val="Arial"/>
        <family val="2"/>
      </rPr>
      <t>z</t>
    </r>
    <r>
      <rPr>
        <sz val="9"/>
        <color theme="1"/>
        <rFont val="Arial"/>
        <family val="2"/>
      </rPr>
      <t>) to 2025 (</t>
    </r>
    <r>
      <rPr>
        <i/>
        <sz val="9"/>
        <color theme="1"/>
        <rFont val="Arial"/>
        <family val="2"/>
      </rPr>
      <t xml:space="preserve">y) </t>
    </r>
    <r>
      <rPr>
        <sz val="9"/>
        <color theme="1"/>
        <rFont val="Arial"/>
        <family val="2"/>
      </rPr>
      <t>($B)</t>
    </r>
  </si>
  <si>
    <r>
      <t>Annual funding from developed countries from start year for new goal (</t>
    </r>
    <r>
      <rPr>
        <i/>
        <sz val="9"/>
        <color theme="1"/>
        <rFont val="Arial"/>
        <family val="2"/>
      </rPr>
      <t>y</t>
    </r>
    <r>
      <rPr>
        <sz val="9"/>
        <color theme="1"/>
        <rFont val="Arial"/>
        <family val="2"/>
      </rPr>
      <t>)</t>
    </r>
    <r>
      <rPr>
        <i/>
        <sz val="9"/>
        <color theme="1"/>
        <rFont val="Arial"/>
        <family val="2"/>
      </rPr>
      <t xml:space="preserve"> </t>
    </r>
    <r>
      <rPr>
        <sz val="9"/>
        <color theme="1"/>
        <rFont val="Arial"/>
        <family val="2"/>
      </rPr>
      <t>to year that funding starts to increase (</t>
    </r>
    <r>
      <rPr>
        <i/>
        <sz val="9"/>
        <color theme="1"/>
        <rFont val="Arial"/>
        <family val="2"/>
      </rPr>
      <t>j</t>
    </r>
    <r>
      <rPr>
        <sz val="9"/>
        <color theme="1"/>
        <rFont val="Arial"/>
        <family val="2"/>
      </rPr>
      <t>) ($B)</t>
    </r>
  </si>
  <si>
    <t>Discount rate (%)</t>
  </si>
  <si>
    <t>Undelivered finance from 2020 to start year (y) to be clawed back, spread uniformly over period of goal ($B)</t>
  </si>
  <si>
    <t>Discount term (delta = 1/(1+r) )</t>
  </si>
  <si>
    <t>Term</t>
  </si>
  <si>
    <t>Value</t>
  </si>
  <si>
    <t>10 = 3+5+7-8-9</t>
  </si>
  <si>
    <t>13 = 11/12</t>
  </si>
  <si>
    <t>7 = 6/r</t>
  </si>
  <si>
    <t>5 = 4/r</t>
  </si>
  <si>
    <t>3 = 1/2</t>
  </si>
  <si>
    <t>15 = 14/r</t>
  </si>
  <si>
    <t>16 = 13-15</t>
  </si>
  <si>
    <t>17 = 10/16</t>
  </si>
  <si>
    <t>Inputs</t>
  </si>
  <si>
    <t>Output</t>
  </si>
  <si>
    <t>Annual sum required from developed countries in steady state (i.e., the NCQG) ($B)</t>
  </si>
  <si>
    <t>NCQG CALCULATOR</t>
  </si>
  <si>
    <t>version 1</t>
  </si>
  <si>
    <t>(O'Callaghan, 2024)</t>
  </si>
  <si>
    <t>Equation reference</t>
  </si>
  <si>
    <t>Year in which estimate is conducted (year)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</si>
</sst>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* #,##0.00_);_(&quot;$&quot;* \(#,##0.00\);_(&quot;$&quot;* &quot;-&quot;??_);_(@_)"/>
    <numFmt numFmtId="165" formatCode="0.0%"/>
  </numFmts>
  <fonts count="10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9"/>
      <color theme="1"/>
      <name val="Arial"/>
      <family val="2"/>
    </font>
    <font>
      <i/>
      <sz val="9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0"/>
      <name val="Arial"/>
      <family val="2"/>
    </font>
    <font>
      <sz val="11"/>
      <color theme="0"/>
      <name val="Arial"/>
      <family val="2"/>
    </font>
    <font>
      <i/>
      <sz val="11"/>
      <color theme="0"/>
      <name val="Arial"/>
      <family val="2"/>
    </font>
    <font>
      <sz val="9"/>
      <color rgb="FF0000CC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FFE5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4">
    <xf numFmtId="0" fontId="0" fillId="0" borderId="0" xfId="0"/>
    <xf numFmtId="0" fontId="4" fillId="0" borderId="0" xfId="0" applyFont="1"/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2" fontId="4" fillId="0" borderId="4" xfId="0" applyNumberFormat="1" applyFont="1" applyBorder="1" applyAlignment="1">
      <alignment horizontal="center" vertical="center"/>
    </xf>
    <xf numFmtId="0" fontId="4" fillId="0" borderId="3" xfId="0" quotePrefix="1" applyFont="1" applyBorder="1" applyAlignment="1">
      <alignment horizontal="center" vertical="center"/>
    </xf>
    <xf numFmtId="0" fontId="4" fillId="0" borderId="5" xfId="0" quotePrefix="1" applyFont="1" applyBorder="1" applyAlignment="1">
      <alignment horizontal="center" vertical="center"/>
    </xf>
    <xf numFmtId="2" fontId="4" fillId="0" borderId="6" xfId="0" applyNumberFormat="1" applyFont="1" applyBorder="1" applyAlignment="1">
      <alignment horizontal="center" vertical="center"/>
    </xf>
    <xf numFmtId="0" fontId="2" fillId="0" borderId="10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vertical="center" wrapText="1"/>
    </xf>
    <xf numFmtId="0" fontId="6" fillId="3" borderId="0" xfId="0" applyFont="1" applyFill="1"/>
    <xf numFmtId="0" fontId="7" fillId="3" borderId="0" xfId="0" applyFont="1" applyFill="1"/>
    <xf numFmtId="0" fontId="5" fillId="0" borderId="1" xfId="0" applyFont="1" applyBorder="1"/>
    <xf numFmtId="0" fontId="4" fillId="0" borderId="9" xfId="0" applyFont="1" applyBorder="1"/>
    <xf numFmtId="0" fontId="4" fillId="0" borderId="2" xfId="0" applyFont="1" applyBorder="1"/>
    <xf numFmtId="0" fontId="4" fillId="0" borderId="0" xfId="0" quotePrefix="1" applyFont="1"/>
    <xf numFmtId="0" fontId="8" fillId="3" borderId="0" xfId="0" applyFont="1" applyFill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10" xfId="0" applyFont="1" applyBorder="1"/>
    <xf numFmtId="0" fontId="4" fillId="0" borderId="6" xfId="0" applyFont="1" applyBorder="1"/>
    <xf numFmtId="0" fontId="2" fillId="0" borderId="0" xfId="0" applyFont="1"/>
    <xf numFmtId="0" fontId="2" fillId="0" borderId="2" xfId="0" applyFont="1" applyBorder="1"/>
    <xf numFmtId="2" fontId="2" fillId="0" borderId="6" xfId="0" applyNumberFormat="1" applyFont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9" fillId="4" borderId="4" xfId="0" applyFont="1" applyFill="1" applyBorder="1" applyAlignment="1">
      <alignment horizontal="center" vertical="center"/>
    </xf>
    <xf numFmtId="9" fontId="9" fillId="4" borderId="4" xfId="2" applyFont="1" applyFill="1" applyBorder="1" applyAlignment="1">
      <alignment horizontal="center" vertical="center"/>
    </xf>
    <xf numFmtId="165" fontId="9" fillId="4" borderId="4" xfId="2" applyNumberFormat="1" applyFont="1" applyFill="1" applyBorder="1" applyAlignment="1">
      <alignment horizontal="center" vertical="center"/>
    </xf>
    <xf numFmtId="164" fontId="2" fillId="2" borderId="6" xfId="1" applyFont="1" applyFill="1" applyBorder="1" applyAlignment="1">
      <alignment horizontal="center" vertic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FFFFE5"/>
      <color rgb="FFFFFFF3"/>
      <color rgb="FFFFFFCC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" Target="richData/rdrichvalue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11" Type="http://schemas.microsoft.com/office/2017/06/relationships/rdRichValueStructure" Target="richData/rdrichvaluestructure.xml"/><Relationship Id="rId5" Type="http://schemas.openxmlformats.org/officeDocument/2006/relationships/sharedStrings" Target="sharedStrings.xml"/><Relationship Id="rId10" Type="http://schemas.microsoft.com/office/2017/06/relationships/rdRichValueTypes" Target="richData/rdRichValueTypes.xml"/><Relationship Id="rId4" Type="http://schemas.openxmlformats.org/officeDocument/2006/relationships/styles" Target="styles.xml"/><Relationship Id="rId9" Type="http://schemas.microsoft.com/office/2022/10/relationships/richValueRel" Target="richData/richValueRel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64135</xdr:colOff>
      <xdr:row>4</xdr:row>
      <xdr:rowOff>72390</xdr:rowOff>
    </xdr:from>
    <xdr:to>
      <xdr:col>15</xdr:col>
      <xdr:colOff>34976</xdr:colOff>
      <xdr:row>7</xdr:row>
      <xdr:rowOff>78740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834D5F9-66E9-ECE0-BF15-2C1E0D3A4F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07635" y="824865"/>
          <a:ext cx="6676441" cy="6540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79761</xdr:colOff>
      <xdr:row>5</xdr:row>
      <xdr:rowOff>77810</xdr:rowOff>
    </xdr:from>
    <xdr:to>
      <xdr:col>16</xdr:col>
      <xdr:colOff>531215</xdr:colOff>
      <xdr:row>21</xdr:row>
      <xdr:rowOff>97561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1F6525E-4EAC-7597-5CC0-A1B4D2DCA00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4447" b="10377"/>
        <a:stretch/>
      </xdr:blipFill>
      <xdr:spPr>
        <a:xfrm>
          <a:off x="3243718" y="966810"/>
          <a:ext cx="7740149" cy="2856406"/>
        </a:xfrm>
        <a:prstGeom prst="rect">
          <a:avLst/>
        </a:prstGeom>
      </xdr:spPr>
    </xdr:pic>
    <xdr:clientData/>
  </xdr:twoCellAnchor>
  <xdr:twoCellAnchor>
    <xdr:from>
      <xdr:col>5</xdr:col>
      <xdr:colOff>14214</xdr:colOff>
      <xdr:row>9</xdr:row>
      <xdr:rowOff>104912</xdr:rowOff>
    </xdr:from>
    <xdr:to>
      <xdr:col>9</xdr:col>
      <xdr:colOff>123403</xdr:colOff>
      <xdr:row>10</xdr:row>
      <xdr:rowOff>86219</xdr:rowOff>
    </xdr:to>
    <xdr:sp macro="" textlink="">
      <xdr:nvSpPr>
        <xdr:cNvPr id="4" name="Right Brace 3">
          <a:extLst>
            <a:ext uri="{FF2B5EF4-FFF2-40B4-BE49-F238E27FC236}">
              <a16:creationId xmlns:a16="http://schemas.microsoft.com/office/drawing/2014/main" id="{8E16D93B-ADD1-7492-43BA-EA5C1B3C7C65}"/>
            </a:ext>
          </a:extLst>
        </xdr:cNvPr>
        <xdr:cNvSpPr/>
      </xdr:nvSpPr>
      <xdr:spPr>
        <a:xfrm rot="16200000">
          <a:off x="4975938" y="510319"/>
          <a:ext cx="158002" cy="2538754"/>
        </a:xfrm>
        <a:prstGeom prst="rightBrace">
          <a:avLst/>
        </a:prstGeom>
        <a:ln>
          <a:solidFill>
            <a:schemeClr val="accent2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572147</xdr:colOff>
      <xdr:row>8</xdr:row>
      <xdr:rowOff>43684</xdr:rowOff>
    </xdr:from>
    <xdr:to>
      <xdr:col>7</xdr:col>
      <xdr:colOff>187613</xdr:colOff>
      <xdr:row>9</xdr:row>
      <xdr:rowOff>83484</xdr:rowOff>
    </xdr:to>
    <xdr:sp macro="" textlink="">
      <xdr:nvSpPr>
        <xdr:cNvPr id="5" name="Oval 4">
          <a:extLst>
            <a:ext uri="{FF2B5EF4-FFF2-40B4-BE49-F238E27FC236}">
              <a16:creationId xmlns:a16="http://schemas.microsoft.com/office/drawing/2014/main" id="{3636E17D-F11E-60A4-3253-69AF56CA3535}"/>
            </a:ext>
          </a:extLst>
        </xdr:cNvPr>
        <xdr:cNvSpPr/>
      </xdr:nvSpPr>
      <xdr:spPr>
        <a:xfrm>
          <a:off x="4950886" y="1462771"/>
          <a:ext cx="222857" cy="216496"/>
        </a:xfrm>
        <a:prstGeom prst="ellipse">
          <a:avLst/>
        </a:prstGeom>
        <a:solidFill>
          <a:schemeClr val="accent2"/>
        </a:solidFill>
        <a:ln>
          <a:solidFill>
            <a:schemeClr val="accent2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 b="1">
              <a:latin typeface="Arial" panose="020B0604020202020204" pitchFamily="34" charset="0"/>
              <a:cs typeface="Arial" panose="020B0604020202020204" pitchFamily="34" charset="0"/>
            </a:rPr>
            <a:t>3</a:t>
          </a:r>
        </a:p>
      </xdr:txBody>
    </xdr:sp>
    <xdr:clientData/>
  </xdr:twoCellAnchor>
  <xdr:twoCellAnchor>
    <xdr:from>
      <xdr:col>5</xdr:col>
      <xdr:colOff>122661</xdr:colOff>
      <xdr:row>10</xdr:row>
      <xdr:rowOff>154847</xdr:rowOff>
    </xdr:from>
    <xdr:to>
      <xdr:col>5</xdr:col>
      <xdr:colOff>274659</xdr:colOff>
      <xdr:row>11</xdr:row>
      <xdr:rowOff>132056</xdr:rowOff>
    </xdr:to>
    <xdr:sp macro="" textlink="">
      <xdr:nvSpPr>
        <xdr:cNvPr id="6" name="Oval 5">
          <a:extLst>
            <a:ext uri="{FF2B5EF4-FFF2-40B4-BE49-F238E27FC236}">
              <a16:creationId xmlns:a16="http://schemas.microsoft.com/office/drawing/2014/main" id="{BAD52760-402F-2822-254C-3F7EC5FC20C1}"/>
            </a:ext>
          </a:extLst>
        </xdr:cNvPr>
        <xdr:cNvSpPr/>
      </xdr:nvSpPr>
      <xdr:spPr>
        <a:xfrm>
          <a:off x="3894009" y="1927325"/>
          <a:ext cx="151998" cy="153905"/>
        </a:xfrm>
        <a:prstGeom prst="ellipse">
          <a:avLst/>
        </a:prstGeom>
        <a:solidFill>
          <a:schemeClr val="accent2"/>
        </a:solidFill>
        <a:ln>
          <a:solidFill>
            <a:schemeClr val="accent2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 b="1">
              <a:latin typeface="Arial" panose="020B0604020202020204" pitchFamily="34" charset="0"/>
              <a:cs typeface="Arial" panose="020B0604020202020204" pitchFamily="34" charset="0"/>
            </a:rPr>
            <a:t>1</a:t>
          </a:r>
        </a:p>
      </xdr:txBody>
    </xdr:sp>
    <xdr:clientData/>
  </xdr:twoCellAnchor>
  <xdr:twoCellAnchor>
    <xdr:from>
      <xdr:col>7</xdr:col>
      <xdr:colOff>301244</xdr:colOff>
      <xdr:row>12</xdr:row>
      <xdr:rowOff>137846</xdr:rowOff>
    </xdr:from>
    <xdr:to>
      <xdr:col>7</xdr:col>
      <xdr:colOff>454512</xdr:colOff>
      <xdr:row>13</xdr:row>
      <xdr:rowOff>108707</xdr:rowOff>
    </xdr:to>
    <xdr:sp macro="" textlink="">
      <xdr:nvSpPr>
        <xdr:cNvPr id="7" name="Oval 6">
          <a:extLst>
            <a:ext uri="{FF2B5EF4-FFF2-40B4-BE49-F238E27FC236}">
              <a16:creationId xmlns:a16="http://schemas.microsoft.com/office/drawing/2014/main" id="{52E210A4-B5B3-B934-2B09-BB50446FC3EA}"/>
            </a:ext>
          </a:extLst>
        </xdr:cNvPr>
        <xdr:cNvSpPr/>
      </xdr:nvSpPr>
      <xdr:spPr>
        <a:xfrm>
          <a:off x="5287374" y="2263716"/>
          <a:ext cx="153268" cy="147556"/>
        </a:xfrm>
        <a:prstGeom prst="ellipse">
          <a:avLst/>
        </a:prstGeom>
        <a:solidFill>
          <a:schemeClr val="accent2"/>
        </a:solidFill>
        <a:ln>
          <a:solidFill>
            <a:schemeClr val="accent2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 b="1">
              <a:latin typeface="Arial" panose="020B0604020202020204" pitchFamily="34" charset="0"/>
              <a:cs typeface="Arial" panose="020B0604020202020204" pitchFamily="34" charset="0"/>
            </a:rPr>
            <a:t>2</a:t>
          </a:r>
        </a:p>
      </xdr:txBody>
    </xdr:sp>
    <xdr:clientData/>
  </xdr:twoCellAnchor>
  <xdr:twoCellAnchor>
    <xdr:from>
      <xdr:col>9</xdr:col>
      <xdr:colOff>232106</xdr:colOff>
      <xdr:row>9</xdr:row>
      <xdr:rowOff>104912</xdr:rowOff>
    </xdr:from>
    <xdr:to>
      <xdr:col>12</xdr:col>
      <xdr:colOff>53608</xdr:colOff>
      <xdr:row>10</xdr:row>
      <xdr:rowOff>83679</xdr:rowOff>
    </xdr:to>
    <xdr:sp macro="" textlink="">
      <xdr:nvSpPr>
        <xdr:cNvPr id="8" name="Right Brace 7">
          <a:extLst>
            <a:ext uri="{FF2B5EF4-FFF2-40B4-BE49-F238E27FC236}">
              <a16:creationId xmlns:a16="http://schemas.microsoft.com/office/drawing/2014/main" id="{8FE5FF28-EC54-D4BF-ECF4-5B933A4D2860}"/>
            </a:ext>
          </a:extLst>
        </xdr:cNvPr>
        <xdr:cNvSpPr/>
      </xdr:nvSpPr>
      <xdr:spPr>
        <a:xfrm rot="16200000">
          <a:off x="7177126" y="956588"/>
          <a:ext cx="155462" cy="1643676"/>
        </a:xfrm>
        <a:prstGeom prst="rightBrace">
          <a:avLst/>
        </a:prstGeom>
        <a:ln>
          <a:solidFill>
            <a:schemeClr val="accent2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340126</xdr:colOff>
      <xdr:row>8</xdr:row>
      <xdr:rowOff>43684</xdr:rowOff>
    </xdr:from>
    <xdr:to>
      <xdr:col>10</xdr:col>
      <xdr:colOff>568709</xdr:colOff>
      <xdr:row>9</xdr:row>
      <xdr:rowOff>83484</xdr:rowOff>
    </xdr:to>
    <xdr:sp macro="" textlink="">
      <xdr:nvSpPr>
        <xdr:cNvPr id="9" name="Oval 8">
          <a:extLst>
            <a:ext uri="{FF2B5EF4-FFF2-40B4-BE49-F238E27FC236}">
              <a16:creationId xmlns:a16="http://schemas.microsoft.com/office/drawing/2014/main" id="{3CA796F3-E8CB-B9F4-C4F1-7DFBFC594BBC}"/>
            </a:ext>
          </a:extLst>
        </xdr:cNvPr>
        <xdr:cNvSpPr/>
      </xdr:nvSpPr>
      <xdr:spPr>
        <a:xfrm>
          <a:off x="7148430" y="1462771"/>
          <a:ext cx="228583" cy="216496"/>
        </a:xfrm>
        <a:prstGeom prst="ellipse">
          <a:avLst/>
        </a:prstGeom>
        <a:solidFill>
          <a:schemeClr val="accent2"/>
        </a:solidFill>
        <a:ln>
          <a:solidFill>
            <a:schemeClr val="accent2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 b="1">
              <a:latin typeface="Arial" panose="020B0604020202020204" pitchFamily="34" charset="0"/>
              <a:cs typeface="Arial" panose="020B0604020202020204" pitchFamily="34" charset="0"/>
            </a:rPr>
            <a:t>5</a:t>
          </a:r>
        </a:p>
      </xdr:txBody>
    </xdr:sp>
    <xdr:clientData/>
  </xdr:twoCellAnchor>
  <xdr:twoCellAnchor>
    <xdr:from>
      <xdr:col>9</xdr:col>
      <xdr:colOff>280379</xdr:colOff>
      <xdr:row>11</xdr:row>
      <xdr:rowOff>33904</xdr:rowOff>
    </xdr:from>
    <xdr:to>
      <xdr:col>9</xdr:col>
      <xdr:colOff>432377</xdr:colOff>
      <xdr:row>12</xdr:row>
      <xdr:rowOff>954</xdr:rowOff>
    </xdr:to>
    <xdr:sp macro="" textlink="">
      <xdr:nvSpPr>
        <xdr:cNvPr id="10" name="Oval 9">
          <a:extLst>
            <a:ext uri="{FF2B5EF4-FFF2-40B4-BE49-F238E27FC236}">
              <a16:creationId xmlns:a16="http://schemas.microsoft.com/office/drawing/2014/main" id="{F5F145CB-8DDF-EBAE-E5F1-20BC100A690E}"/>
            </a:ext>
          </a:extLst>
        </xdr:cNvPr>
        <xdr:cNvSpPr/>
      </xdr:nvSpPr>
      <xdr:spPr>
        <a:xfrm>
          <a:off x="6481292" y="1983078"/>
          <a:ext cx="151998" cy="143746"/>
        </a:xfrm>
        <a:prstGeom prst="ellipse">
          <a:avLst/>
        </a:prstGeom>
        <a:solidFill>
          <a:schemeClr val="accent2"/>
        </a:solidFill>
        <a:ln>
          <a:solidFill>
            <a:schemeClr val="accent2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 b="1">
              <a:latin typeface="Arial" panose="020B0604020202020204" pitchFamily="34" charset="0"/>
              <a:cs typeface="Arial" panose="020B0604020202020204" pitchFamily="34" charset="0"/>
            </a:rPr>
            <a:t>4</a:t>
          </a:r>
        </a:p>
      </xdr:txBody>
    </xdr:sp>
    <xdr:clientData/>
  </xdr:twoCellAnchor>
  <xdr:twoCellAnchor>
    <xdr:from>
      <xdr:col>12</xdr:col>
      <xdr:colOff>200550</xdr:colOff>
      <xdr:row>11</xdr:row>
      <xdr:rowOff>35174</xdr:rowOff>
    </xdr:from>
    <xdr:to>
      <xdr:col>12</xdr:col>
      <xdr:colOff>352548</xdr:colOff>
      <xdr:row>12</xdr:row>
      <xdr:rowOff>954</xdr:rowOff>
    </xdr:to>
    <xdr:sp macro="" textlink="">
      <xdr:nvSpPr>
        <xdr:cNvPr id="11" name="Oval 10">
          <a:extLst>
            <a:ext uri="{FF2B5EF4-FFF2-40B4-BE49-F238E27FC236}">
              <a16:creationId xmlns:a16="http://schemas.microsoft.com/office/drawing/2014/main" id="{FB7B51B7-67FB-9348-95F4-FE852313174F}"/>
            </a:ext>
          </a:extLst>
        </xdr:cNvPr>
        <xdr:cNvSpPr/>
      </xdr:nvSpPr>
      <xdr:spPr>
        <a:xfrm>
          <a:off x="8223637" y="1984348"/>
          <a:ext cx="151998" cy="142476"/>
        </a:xfrm>
        <a:prstGeom prst="ellipse">
          <a:avLst/>
        </a:prstGeom>
        <a:solidFill>
          <a:schemeClr val="accent2"/>
        </a:solidFill>
        <a:ln>
          <a:solidFill>
            <a:schemeClr val="accent2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 b="1">
              <a:latin typeface="Arial" panose="020B0604020202020204" pitchFamily="34" charset="0"/>
              <a:cs typeface="Arial" panose="020B0604020202020204" pitchFamily="34" charset="0"/>
            </a:rPr>
            <a:t>6</a:t>
          </a:r>
        </a:p>
      </xdr:txBody>
    </xdr:sp>
    <xdr:clientData/>
  </xdr:twoCellAnchor>
  <xdr:twoCellAnchor>
    <xdr:from>
      <xdr:col>13</xdr:col>
      <xdr:colOff>503717</xdr:colOff>
      <xdr:row>11</xdr:row>
      <xdr:rowOff>79983</xdr:rowOff>
    </xdr:from>
    <xdr:to>
      <xdr:col>14</xdr:col>
      <xdr:colOff>46115</xdr:colOff>
      <xdr:row>12</xdr:row>
      <xdr:rowOff>45763</xdr:rowOff>
    </xdr:to>
    <xdr:sp macro="" textlink="">
      <xdr:nvSpPr>
        <xdr:cNvPr id="12" name="Oval 11">
          <a:extLst>
            <a:ext uri="{FF2B5EF4-FFF2-40B4-BE49-F238E27FC236}">
              <a16:creationId xmlns:a16="http://schemas.microsoft.com/office/drawing/2014/main" id="{F423F5AF-C0B9-1BD7-474B-B114D324C358}"/>
            </a:ext>
          </a:extLst>
        </xdr:cNvPr>
        <xdr:cNvSpPr/>
      </xdr:nvSpPr>
      <xdr:spPr>
        <a:xfrm>
          <a:off x="9134195" y="2029157"/>
          <a:ext cx="149790" cy="142476"/>
        </a:xfrm>
        <a:prstGeom prst="ellipse">
          <a:avLst/>
        </a:prstGeom>
        <a:solidFill>
          <a:schemeClr val="accent2"/>
        </a:solidFill>
        <a:ln>
          <a:solidFill>
            <a:schemeClr val="accent2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 b="1">
              <a:latin typeface="Arial" panose="020B0604020202020204" pitchFamily="34" charset="0"/>
              <a:cs typeface="Arial" panose="020B0604020202020204" pitchFamily="34" charset="0"/>
            </a:rPr>
            <a:t>8</a:t>
          </a:r>
        </a:p>
      </xdr:txBody>
    </xdr:sp>
    <xdr:clientData/>
  </xdr:twoCellAnchor>
  <xdr:twoCellAnchor>
    <xdr:from>
      <xdr:col>15</xdr:col>
      <xdr:colOff>382885</xdr:colOff>
      <xdr:row>11</xdr:row>
      <xdr:rowOff>79983</xdr:rowOff>
    </xdr:from>
    <xdr:to>
      <xdr:col>15</xdr:col>
      <xdr:colOff>534883</xdr:colOff>
      <xdr:row>12</xdr:row>
      <xdr:rowOff>45763</xdr:rowOff>
    </xdr:to>
    <xdr:sp macro="" textlink="">
      <xdr:nvSpPr>
        <xdr:cNvPr id="13" name="Oval 12">
          <a:extLst>
            <a:ext uri="{FF2B5EF4-FFF2-40B4-BE49-F238E27FC236}">
              <a16:creationId xmlns:a16="http://schemas.microsoft.com/office/drawing/2014/main" id="{E665D4A5-1A4A-97B3-C058-AD166768E40B}"/>
            </a:ext>
          </a:extLst>
        </xdr:cNvPr>
        <xdr:cNvSpPr/>
      </xdr:nvSpPr>
      <xdr:spPr>
        <a:xfrm>
          <a:off x="10228146" y="2029157"/>
          <a:ext cx="151998" cy="142476"/>
        </a:xfrm>
        <a:prstGeom prst="ellipse">
          <a:avLst/>
        </a:prstGeom>
        <a:solidFill>
          <a:schemeClr val="accent2"/>
        </a:solidFill>
        <a:ln>
          <a:solidFill>
            <a:schemeClr val="accent2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 b="1">
              <a:latin typeface="Arial" panose="020B0604020202020204" pitchFamily="34" charset="0"/>
              <a:cs typeface="Arial" panose="020B0604020202020204" pitchFamily="34" charset="0"/>
            </a:rPr>
            <a:t>9</a:t>
          </a:r>
        </a:p>
      </xdr:txBody>
    </xdr:sp>
    <xdr:clientData/>
  </xdr:twoCellAnchor>
  <xdr:twoCellAnchor>
    <xdr:from>
      <xdr:col>12</xdr:col>
      <xdr:colOff>193461</xdr:colOff>
      <xdr:row>9</xdr:row>
      <xdr:rowOff>104912</xdr:rowOff>
    </xdr:from>
    <xdr:to>
      <xdr:col>13</xdr:col>
      <xdr:colOff>430798</xdr:colOff>
      <xdr:row>10</xdr:row>
      <xdr:rowOff>83679</xdr:rowOff>
    </xdr:to>
    <xdr:sp macro="" textlink="">
      <xdr:nvSpPr>
        <xdr:cNvPr id="14" name="Right Brace 13">
          <a:extLst>
            <a:ext uri="{FF2B5EF4-FFF2-40B4-BE49-F238E27FC236}">
              <a16:creationId xmlns:a16="http://schemas.microsoft.com/office/drawing/2014/main" id="{2E7E298C-F340-1715-C9D5-445AC49ED9B3}"/>
            </a:ext>
          </a:extLst>
        </xdr:cNvPr>
        <xdr:cNvSpPr/>
      </xdr:nvSpPr>
      <xdr:spPr>
        <a:xfrm rot="16200000">
          <a:off x="8561181" y="1356062"/>
          <a:ext cx="155462" cy="844728"/>
        </a:xfrm>
        <a:prstGeom prst="rightBrace">
          <a:avLst/>
        </a:prstGeom>
        <a:ln>
          <a:solidFill>
            <a:schemeClr val="accent2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12</xdr:col>
      <xdr:colOff>503274</xdr:colOff>
      <xdr:row>8</xdr:row>
      <xdr:rowOff>43684</xdr:rowOff>
    </xdr:from>
    <xdr:to>
      <xdr:col>13</xdr:col>
      <xdr:colOff>122257</xdr:colOff>
      <xdr:row>9</xdr:row>
      <xdr:rowOff>83484</xdr:rowOff>
    </xdr:to>
    <xdr:sp macro="" textlink="">
      <xdr:nvSpPr>
        <xdr:cNvPr id="15" name="Oval 14">
          <a:extLst>
            <a:ext uri="{FF2B5EF4-FFF2-40B4-BE49-F238E27FC236}">
              <a16:creationId xmlns:a16="http://schemas.microsoft.com/office/drawing/2014/main" id="{3225E9D4-0365-96A9-9203-806C7BDCDDB6}"/>
            </a:ext>
          </a:extLst>
        </xdr:cNvPr>
        <xdr:cNvSpPr/>
      </xdr:nvSpPr>
      <xdr:spPr>
        <a:xfrm>
          <a:off x="8526361" y="1462771"/>
          <a:ext cx="226374" cy="216496"/>
        </a:xfrm>
        <a:prstGeom prst="ellipse">
          <a:avLst/>
        </a:prstGeom>
        <a:solidFill>
          <a:schemeClr val="accent2"/>
        </a:solidFill>
        <a:ln>
          <a:solidFill>
            <a:schemeClr val="accent2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 b="1">
              <a:latin typeface="Arial" panose="020B0604020202020204" pitchFamily="34" charset="0"/>
              <a:cs typeface="Arial" panose="020B0604020202020204" pitchFamily="34" charset="0"/>
            </a:rPr>
            <a:t>5</a:t>
          </a:r>
        </a:p>
      </xdr:txBody>
    </xdr:sp>
    <xdr:clientData/>
  </xdr:twoCellAnchor>
  <xdr:twoCellAnchor>
    <xdr:from>
      <xdr:col>5</xdr:col>
      <xdr:colOff>11674</xdr:colOff>
      <xdr:row>7</xdr:row>
      <xdr:rowOff>72452</xdr:rowOff>
    </xdr:from>
    <xdr:to>
      <xdr:col>16</xdr:col>
      <xdr:colOff>9916</xdr:colOff>
      <xdr:row>8</xdr:row>
      <xdr:rowOff>46304</xdr:rowOff>
    </xdr:to>
    <xdr:sp macro="" textlink="">
      <xdr:nvSpPr>
        <xdr:cNvPr id="16" name="Right Brace 15">
          <a:extLst>
            <a:ext uri="{FF2B5EF4-FFF2-40B4-BE49-F238E27FC236}">
              <a16:creationId xmlns:a16="http://schemas.microsoft.com/office/drawing/2014/main" id="{F0DB68DD-4E68-20BC-EF41-2E4FDFB5AA08}"/>
            </a:ext>
          </a:extLst>
        </xdr:cNvPr>
        <xdr:cNvSpPr/>
      </xdr:nvSpPr>
      <xdr:spPr>
        <a:xfrm rot="16200000">
          <a:off x="7047521" y="-1949656"/>
          <a:ext cx="150548" cy="6679546"/>
        </a:xfrm>
        <a:prstGeom prst="rightBrace">
          <a:avLst/>
        </a:prstGeom>
        <a:ln>
          <a:solidFill>
            <a:schemeClr val="accent2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213126</xdr:colOff>
      <xdr:row>5</xdr:row>
      <xdr:rowOff>152344</xdr:rowOff>
    </xdr:from>
    <xdr:to>
      <xdr:col>10</xdr:col>
      <xdr:colOff>441709</xdr:colOff>
      <xdr:row>7</xdr:row>
      <xdr:rowOff>14178</xdr:rowOff>
    </xdr:to>
    <xdr:sp macro="" textlink="">
      <xdr:nvSpPr>
        <xdr:cNvPr id="17" name="Oval 16">
          <a:extLst>
            <a:ext uri="{FF2B5EF4-FFF2-40B4-BE49-F238E27FC236}">
              <a16:creationId xmlns:a16="http://schemas.microsoft.com/office/drawing/2014/main" id="{D000168F-0083-FFD4-134A-5432919EE39B}"/>
            </a:ext>
          </a:extLst>
        </xdr:cNvPr>
        <xdr:cNvSpPr/>
      </xdr:nvSpPr>
      <xdr:spPr>
        <a:xfrm>
          <a:off x="7021430" y="1041344"/>
          <a:ext cx="228583" cy="215225"/>
        </a:xfrm>
        <a:prstGeom prst="ellipse">
          <a:avLst/>
        </a:prstGeom>
        <a:solidFill>
          <a:schemeClr val="accent2"/>
        </a:solidFill>
        <a:ln>
          <a:solidFill>
            <a:schemeClr val="accent2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lang="en-US" sz="1100" b="1">
              <a:latin typeface="Arial" panose="020B0604020202020204" pitchFamily="34" charset="0"/>
              <a:cs typeface="Arial" panose="020B0604020202020204" pitchFamily="34" charset="0"/>
            </a:rPr>
            <a:t>10</a:t>
          </a:r>
        </a:p>
      </xdr:txBody>
    </xdr:sp>
    <xdr:clientData/>
  </xdr:twoCellAnchor>
  <xdr:twoCellAnchor>
    <xdr:from>
      <xdr:col>10</xdr:col>
      <xdr:colOff>236823</xdr:colOff>
      <xdr:row>15</xdr:row>
      <xdr:rowOff>135574</xdr:rowOff>
    </xdr:from>
    <xdr:to>
      <xdr:col>14</xdr:col>
      <xdr:colOff>341122</xdr:colOff>
      <xdr:row>16</xdr:row>
      <xdr:rowOff>83861</xdr:rowOff>
    </xdr:to>
    <xdr:sp macro="" textlink="">
      <xdr:nvSpPr>
        <xdr:cNvPr id="20" name="Right Brace 19">
          <a:extLst>
            <a:ext uri="{FF2B5EF4-FFF2-40B4-BE49-F238E27FC236}">
              <a16:creationId xmlns:a16="http://schemas.microsoft.com/office/drawing/2014/main" id="{84133554-C6FB-1DAF-094D-BDB08D5B16E9}"/>
            </a:ext>
          </a:extLst>
        </xdr:cNvPr>
        <xdr:cNvSpPr/>
      </xdr:nvSpPr>
      <xdr:spPr>
        <a:xfrm rot="5400000">
          <a:off x="8249569" y="1587089"/>
          <a:ext cx="124982" cy="2533865"/>
        </a:xfrm>
        <a:prstGeom prst="rightBrace">
          <a:avLst/>
        </a:prstGeom>
        <a:ln>
          <a:solidFill>
            <a:schemeClr val="accent4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12</xdr:col>
      <xdr:colOff>174681</xdr:colOff>
      <xdr:row>16</xdr:row>
      <xdr:rowOff>110983</xdr:rowOff>
    </xdr:from>
    <xdr:to>
      <xdr:col>12</xdr:col>
      <xdr:colOff>403264</xdr:colOff>
      <xdr:row>17</xdr:row>
      <xdr:rowOff>174913</xdr:rowOff>
    </xdr:to>
    <xdr:sp macro="" textlink="">
      <xdr:nvSpPr>
        <xdr:cNvPr id="21" name="Oval 20">
          <a:extLst>
            <a:ext uri="{FF2B5EF4-FFF2-40B4-BE49-F238E27FC236}">
              <a16:creationId xmlns:a16="http://schemas.microsoft.com/office/drawing/2014/main" id="{0F396B68-61BE-C944-E944-F699CDD5A18F}"/>
            </a:ext>
          </a:extLst>
        </xdr:cNvPr>
        <xdr:cNvSpPr/>
      </xdr:nvSpPr>
      <xdr:spPr>
        <a:xfrm>
          <a:off x="8197768" y="2943635"/>
          <a:ext cx="228583" cy="240626"/>
        </a:xfrm>
        <a:prstGeom prst="ellipse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lang="en-US" sz="1100" b="1">
              <a:latin typeface="Arial" panose="020B0604020202020204" pitchFamily="34" charset="0"/>
              <a:cs typeface="Arial" panose="020B0604020202020204" pitchFamily="34" charset="0"/>
            </a:rPr>
            <a:t>15</a:t>
          </a:r>
        </a:p>
      </xdr:txBody>
    </xdr:sp>
    <xdr:clientData/>
  </xdr:twoCellAnchor>
  <xdr:twoCellAnchor>
    <xdr:from>
      <xdr:col>5</xdr:col>
      <xdr:colOff>9134</xdr:colOff>
      <xdr:row>17</xdr:row>
      <xdr:rowOff>175306</xdr:rowOff>
    </xdr:from>
    <xdr:to>
      <xdr:col>16</xdr:col>
      <xdr:colOff>9916</xdr:colOff>
      <xdr:row>18</xdr:row>
      <xdr:rowOff>150428</xdr:rowOff>
    </xdr:to>
    <xdr:sp macro="" textlink="">
      <xdr:nvSpPr>
        <xdr:cNvPr id="22" name="Right Brace 21">
          <a:extLst>
            <a:ext uri="{FF2B5EF4-FFF2-40B4-BE49-F238E27FC236}">
              <a16:creationId xmlns:a16="http://schemas.microsoft.com/office/drawing/2014/main" id="{EF2AEEF5-A5C0-320A-4F22-570FA54E247B}"/>
            </a:ext>
          </a:extLst>
        </xdr:cNvPr>
        <xdr:cNvSpPr/>
      </xdr:nvSpPr>
      <xdr:spPr>
        <a:xfrm rot="5400000">
          <a:off x="7045616" y="-80480"/>
          <a:ext cx="151817" cy="6682086"/>
        </a:xfrm>
        <a:prstGeom prst="rightBrace">
          <a:avLst/>
        </a:prstGeom>
        <a:ln>
          <a:solidFill>
            <a:schemeClr val="accent4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202966</xdr:colOff>
      <xdr:row>19</xdr:row>
      <xdr:rowOff>40962</xdr:rowOff>
    </xdr:from>
    <xdr:to>
      <xdr:col>10</xdr:col>
      <xdr:colOff>431549</xdr:colOff>
      <xdr:row>20</xdr:row>
      <xdr:rowOff>79492</xdr:rowOff>
    </xdr:to>
    <xdr:sp macro="" textlink="">
      <xdr:nvSpPr>
        <xdr:cNvPr id="23" name="Oval 22">
          <a:extLst>
            <a:ext uri="{FF2B5EF4-FFF2-40B4-BE49-F238E27FC236}">
              <a16:creationId xmlns:a16="http://schemas.microsoft.com/office/drawing/2014/main" id="{A7D5F9CD-1402-63AD-F3F1-C9389180580F}"/>
            </a:ext>
          </a:extLst>
        </xdr:cNvPr>
        <xdr:cNvSpPr/>
      </xdr:nvSpPr>
      <xdr:spPr>
        <a:xfrm>
          <a:off x="7011270" y="3403701"/>
          <a:ext cx="228583" cy="215226"/>
        </a:xfrm>
        <a:prstGeom prst="ellipse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lang="en-US" sz="1100" b="1">
              <a:latin typeface="Arial" panose="020B0604020202020204" pitchFamily="34" charset="0"/>
              <a:cs typeface="Arial" panose="020B0604020202020204" pitchFamily="34" charset="0"/>
            </a:rPr>
            <a:t>16</a:t>
          </a:r>
        </a:p>
      </xdr:txBody>
    </xdr:sp>
    <xdr:clientData/>
  </xdr:twoCellAnchor>
  <xdr:twoCellAnchor>
    <xdr:from>
      <xdr:col>6</xdr:col>
      <xdr:colOff>312841</xdr:colOff>
      <xdr:row>15</xdr:row>
      <xdr:rowOff>138114</xdr:rowOff>
    </xdr:from>
    <xdr:to>
      <xdr:col>10</xdr:col>
      <xdr:colOff>73614</xdr:colOff>
      <xdr:row>16</xdr:row>
      <xdr:rowOff>83861</xdr:rowOff>
    </xdr:to>
    <xdr:sp macro="" textlink="">
      <xdr:nvSpPr>
        <xdr:cNvPr id="24" name="Right Brace 23">
          <a:extLst>
            <a:ext uri="{FF2B5EF4-FFF2-40B4-BE49-F238E27FC236}">
              <a16:creationId xmlns:a16="http://schemas.microsoft.com/office/drawing/2014/main" id="{DFD2C4FC-04E2-6EF5-3808-1B994D0D27DF}"/>
            </a:ext>
          </a:extLst>
        </xdr:cNvPr>
        <xdr:cNvSpPr/>
      </xdr:nvSpPr>
      <xdr:spPr>
        <a:xfrm rot="5400000">
          <a:off x="5725528" y="1760123"/>
          <a:ext cx="122442" cy="2190338"/>
        </a:xfrm>
        <a:prstGeom prst="rightBrace">
          <a:avLst/>
        </a:prstGeom>
        <a:ln>
          <a:solidFill>
            <a:schemeClr val="accent4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78936</xdr:colOff>
      <xdr:row>16</xdr:row>
      <xdr:rowOff>109713</xdr:rowOff>
    </xdr:from>
    <xdr:to>
      <xdr:col>8</xdr:col>
      <xdr:colOff>307519</xdr:colOff>
      <xdr:row>17</xdr:row>
      <xdr:rowOff>176183</xdr:rowOff>
    </xdr:to>
    <xdr:sp macro="" textlink="">
      <xdr:nvSpPr>
        <xdr:cNvPr id="25" name="Oval 24">
          <a:extLst>
            <a:ext uri="{FF2B5EF4-FFF2-40B4-BE49-F238E27FC236}">
              <a16:creationId xmlns:a16="http://schemas.microsoft.com/office/drawing/2014/main" id="{06FBD4AA-AAB2-3FB2-F31B-ABB5B1D6BAAE}"/>
            </a:ext>
          </a:extLst>
        </xdr:cNvPr>
        <xdr:cNvSpPr/>
      </xdr:nvSpPr>
      <xdr:spPr>
        <a:xfrm>
          <a:off x="5672458" y="2942365"/>
          <a:ext cx="228583" cy="243166"/>
        </a:xfrm>
        <a:prstGeom prst="ellipse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lang="en-US" sz="1100" b="1">
              <a:latin typeface="Arial" panose="020B0604020202020204" pitchFamily="34" charset="0"/>
              <a:cs typeface="Arial" panose="020B0604020202020204" pitchFamily="34" charset="0"/>
            </a:rPr>
            <a:t>13</a:t>
          </a:r>
        </a:p>
      </xdr:txBody>
    </xdr:sp>
    <xdr:clientData/>
  </xdr:twoCellAnchor>
  <xdr:twoCellAnchor>
    <xdr:from>
      <xdr:col>6</xdr:col>
      <xdr:colOff>113284</xdr:colOff>
      <xdr:row>13</xdr:row>
      <xdr:rowOff>137044</xdr:rowOff>
    </xdr:from>
    <xdr:to>
      <xdr:col>6</xdr:col>
      <xdr:colOff>265282</xdr:colOff>
      <xdr:row>14</xdr:row>
      <xdr:rowOff>105365</xdr:rowOff>
    </xdr:to>
    <xdr:sp macro="" textlink="">
      <xdr:nvSpPr>
        <xdr:cNvPr id="26" name="Oval 25">
          <a:extLst>
            <a:ext uri="{FF2B5EF4-FFF2-40B4-BE49-F238E27FC236}">
              <a16:creationId xmlns:a16="http://schemas.microsoft.com/office/drawing/2014/main" id="{548589E3-A9DB-9396-3E73-FD09650ED2D4}"/>
            </a:ext>
          </a:extLst>
        </xdr:cNvPr>
        <xdr:cNvSpPr/>
      </xdr:nvSpPr>
      <xdr:spPr>
        <a:xfrm>
          <a:off x="4492023" y="2439609"/>
          <a:ext cx="151998" cy="145017"/>
        </a:xfrm>
        <a:prstGeom prst="ellipse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lang="en-US" sz="750" b="1">
              <a:latin typeface="Arial" panose="020B0604020202020204" pitchFamily="34" charset="0"/>
              <a:cs typeface="Arial" panose="020B0604020202020204" pitchFamily="34" charset="0"/>
            </a:rPr>
            <a:t>11</a:t>
          </a:r>
        </a:p>
      </xdr:txBody>
    </xdr:sp>
    <xdr:clientData/>
  </xdr:twoCellAnchor>
  <xdr:twoCellAnchor>
    <xdr:from>
      <xdr:col>14</xdr:col>
      <xdr:colOff>353447</xdr:colOff>
      <xdr:row>13</xdr:row>
      <xdr:rowOff>138314</xdr:rowOff>
    </xdr:from>
    <xdr:to>
      <xdr:col>14</xdr:col>
      <xdr:colOff>505445</xdr:colOff>
      <xdr:row>14</xdr:row>
      <xdr:rowOff>105365</xdr:rowOff>
    </xdr:to>
    <xdr:sp macro="" textlink="">
      <xdr:nvSpPr>
        <xdr:cNvPr id="27" name="Oval 26">
          <a:extLst>
            <a:ext uri="{FF2B5EF4-FFF2-40B4-BE49-F238E27FC236}">
              <a16:creationId xmlns:a16="http://schemas.microsoft.com/office/drawing/2014/main" id="{27FE74ED-637F-EAFD-7A1E-1D1FF82C3782}"/>
            </a:ext>
          </a:extLst>
        </xdr:cNvPr>
        <xdr:cNvSpPr/>
      </xdr:nvSpPr>
      <xdr:spPr>
        <a:xfrm>
          <a:off x="9591317" y="2440879"/>
          <a:ext cx="151998" cy="143747"/>
        </a:xfrm>
        <a:prstGeom prst="ellipse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lang="en-US" sz="750" b="1">
              <a:latin typeface="Arial" panose="020B0604020202020204" pitchFamily="34" charset="0"/>
              <a:cs typeface="Arial" panose="020B0604020202020204" pitchFamily="34" charset="0"/>
            </a:rPr>
            <a:t>14</a:t>
          </a:r>
        </a:p>
      </xdr:txBody>
    </xdr:sp>
    <xdr:clientData/>
  </xdr:twoCellAnchor>
  <xdr:twoCellAnchor>
    <xdr:from>
      <xdr:col>7</xdr:col>
      <xdr:colOff>460863</xdr:colOff>
      <xdr:row>14</xdr:row>
      <xdr:rowOff>113182</xdr:rowOff>
    </xdr:from>
    <xdr:to>
      <xdr:col>8</xdr:col>
      <xdr:colOff>4199</xdr:colOff>
      <xdr:row>15</xdr:row>
      <xdr:rowOff>83208</xdr:rowOff>
    </xdr:to>
    <xdr:sp macro="" textlink="">
      <xdr:nvSpPr>
        <xdr:cNvPr id="28" name="Oval 27">
          <a:extLst>
            <a:ext uri="{FF2B5EF4-FFF2-40B4-BE49-F238E27FC236}">
              <a16:creationId xmlns:a16="http://schemas.microsoft.com/office/drawing/2014/main" id="{1B9BFB7F-56B8-A4AB-480E-299CF8395880}"/>
            </a:ext>
          </a:extLst>
        </xdr:cNvPr>
        <xdr:cNvSpPr/>
      </xdr:nvSpPr>
      <xdr:spPr>
        <a:xfrm>
          <a:off x="5446993" y="2592443"/>
          <a:ext cx="150728" cy="146722"/>
        </a:xfrm>
        <a:prstGeom prst="ellipse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lang="en-US" sz="750" b="1">
              <a:latin typeface="Arial" panose="020B0604020202020204" pitchFamily="34" charset="0"/>
              <a:cs typeface="Arial" panose="020B0604020202020204" pitchFamily="34" charset="0"/>
            </a:rPr>
            <a:t>12</a:t>
          </a:r>
        </a:p>
      </xdr:txBody>
    </xdr:sp>
    <xdr:clientData/>
  </xdr:twoCellAnchor>
  <xdr:twoCellAnchor>
    <xdr:from>
      <xdr:col>4</xdr:col>
      <xdr:colOff>238545</xdr:colOff>
      <xdr:row>12</xdr:row>
      <xdr:rowOff>137512</xdr:rowOff>
    </xdr:from>
    <xdr:to>
      <xdr:col>4</xdr:col>
      <xdr:colOff>390543</xdr:colOff>
      <xdr:row>13</xdr:row>
      <xdr:rowOff>107539</xdr:rowOff>
    </xdr:to>
    <xdr:sp macro="" textlink="">
      <xdr:nvSpPr>
        <xdr:cNvPr id="29" name="Oval 28">
          <a:extLst>
            <a:ext uri="{FF2B5EF4-FFF2-40B4-BE49-F238E27FC236}">
              <a16:creationId xmlns:a16="http://schemas.microsoft.com/office/drawing/2014/main" id="{94061744-837F-5F47-0DA7-9366B504E1F2}"/>
            </a:ext>
          </a:extLst>
        </xdr:cNvPr>
        <xdr:cNvSpPr/>
      </xdr:nvSpPr>
      <xdr:spPr>
        <a:xfrm>
          <a:off x="3402502" y="2263382"/>
          <a:ext cx="151998" cy="146722"/>
        </a:xfrm>
        <a:prstGeom prst="ellipse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lang="en-US" sz="750" b="1">
              <a:latin typeface="Arial" panose="020B0604020202020204" pitchFamily="34" charset="0"/>
              <a:cs typeface="Arial" panose="020B0604020202020204" pitchFamily="34" charset="0"/>
            </a:rPr>
            <a:t>17</a:t>
          </a:r>
        </a:p>
      </xdr:txBody>
    </xdr:sp>
    <xdr:clientData/>
  </xdr:twoCellAnchor>
</xdr:wsDr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F60085-3EC9-4F6C-B032-F9EBFB0D80AA}">
  <dimension ref="A1:L32"/>
  <sheetViews>
    <sheetView showGridLines="0" tabSelected="1" workbookViewId="0">
      <selection activeCell="H17" sqref="H17"/>
    </sheetView>
  </sheetViews>
  <sheetFormatPr defaultColWidth="8.875" defaultRowHeight="14.25"/>
  <cols>
    <col min="1" max="1" width="3" style="1" customWidth="1"/>
    <col min="2" max="2" width="8.875" style="1"/>
    <col min="3" max="3" width="43.75" style="1" customWidth="1"/>
    <col min="4" max="4" width="10.375" style="1" bestFit="1" customWidth="1"/>
    <col min="5" max="5" width="8.875" style="1"/>
    <col min="6" max="6" width="14" style="1" customWidth="1"/>
    <col min="7" max="7" width="12.625" style="1" bestFit="1" customWidth="1"/>
    <col min="8" max="16384" width="8.875" style="1"/>
  </cols>
  <sheetData>
    <row r="1" spans="1:8" s="15" customFormat="1" ht="18">
      <c r="A1" s="14" t="s">
        <v>36</v>
      </c>
    </row>
    <row r="2" spans="1:8" s="15" customFormat="1">
      <c r="B2" s="15" t="s">
        <v>38</v>
      </c>
    </row>
    <row r="3" spans="1:8" s="15" customFormat="1">
      <c r="B3" s="20" t="s">
        <v>37</v>
      </c>
    </row>
    <row r="4" spans="1:8" ht="15" thickBot="1">
      <c r="D4" s="26"/>
    </row>
    <row r="5" spans="1:8" ht="15">
      <c r="B5" s="16" t="s">
        <v>34</v>
      </c>
      <c r="C5" s="17"/>
      <c r="D5" s="27"/>
    </row>
    <row r="6" spans="1:8" ht="24.75" thickBot="1">
      <c r="B6" s="12" t="s">
        <v>0</v>
      </c>
      <c r="C6" s="13" t="s">
        <v>35</v>
      </c>
      <c r="D6" s="33">
        <f>Engine!C28</f>
        <v>1676.9955339720655</v>
      </c>
    </row>
    <row r="7" spans="1:8" ht="15" thickBot="1">
      <c r="D7" s="26"/>
    </row>
    <row r="8" spans="1:8" ht="15">
      <c r="B8" s="16" t="s">
        <v>33</v>
      </c>
      <c r="C8" s="17"/>
      <c r="D8" s="27"/>
    </row>
    <row r="9" spans="1:8" ht="36">
      <c r="B9" s="10" t="s">
        <v>1</v>
      </c>
      <c r="C9" s="29" t="s">
        <v>12</v>
      </c>
      <c r="D9" s="30">
        <v>1024</v>
      </c>
    </row>
    <row r="10" spans="1:8" ht="24">
      <c r="B10" s="10" t="s">
        <v>2</v>
      </c>
      <c r="C10" s="29" t="s">
        <v>13</v>
      </c>
      <c r="D10" s="31">
        <v>0.66666700000000001</v>
      </c>
    </row>
    <row r="11" spans="1:8">
      <c r="B11" s="10" t="s">
        <v>3</v>
      </c>
      <c r="C11" s="29" t="s">
        <v>40</v>
      </c>
      <c r="D11" s="30">
        <v>2025</v>
      </c>
      <c r="H11"/>
    </row>
    <row r="12" spans="1:8">
      <c r="B12" s="10" t="s">
        <v>4</v>
      </c>
      <c r="C12" s="29" t="s">
        <v>14</v>
      </c>
      <c r="D12" s="30">
        <v>2025</v>
      </c>
    </row>
    <row r="13" spans="1:8" ht="24">
      <c r="B13" s="10" t="s">
        <v>5</v>
      </c>
      <c r="C13" s="29" t="s">
        <v>15</v>
      </c>
      <c r="D13" s="30">
        <v>2025</v>
      </c>
    </row>
    <row r="14" spans="1:8" ht="24">
      <c r="B14" s="10" t="s">
        <v>6</v>
      </c>
      <c r="C14" s="29" t="s">
        <v>16</v>
      </c>
      <c r="D14" s="30">
        <v>10</v>
      </c>
    </row>
    <row r="15" spans="1:8">
      <c r="B15" s="10" t="s">
        <v>7</v>
      </c>
      <c r="C15" s="29" t="s">
        <v>17</v>
      </c>
      <c r="D15" s="30">
        <v>2040</v>
      </c>
    </row>
    <row r="16" spans="1:8" ht="24">
      <c r="B16" s="10" t="s">
        <v>8</v>
      </c>
      <c r="C16" s="29" t="s">
        <v>18</v>
      </c>
      <c r="D16" s="30">
        <v>100</v>
      </c>
    </row>
    <row r="17" spans="2:12" ht="24">
      <c r="B17" s="10" t="s">
        <v>9</v>
      </c>
      <c r="C17" s="29" t="s">
        <v>19</v>
      </c>
      <c r="D17" s="30">
        <v>100</v>
      </c>
    </row>
    <row r="18" spans="2:12" ht="24">
      <c r="B18" s="10" t="s">
        <v>10</v>
      </c>
      <c r="C18" s="29" t="s">
        <v>21</v>
      </c>
      <c r="D18" s="30">
        <v>247</v>
      </c>
    </row>
    <row r="19" spans="2:12">
      <c r="B19" s="10" t="s">
        <v>11</v>
      </c>
      <c r="C19" s="29" t="s">
        <v>20</v>
      </c>
      <c r="D19" s="32">
        <v>0.06</v>
      </c>
    </row>
    <row r="20" spans="2:12" ht="15" thickBot="1">
      <c r="B20" s="11" t="e" vm="1">
        <v>#VALUE!</v>
      </c>
      <c r="C20" s="9" t="s">
        <v>22</v>
      </c>
      <c r="D20" s="28">
        <f>1/(1+D19)</f>
        <v>0.94339622641509424</v>
      </c>
    </row>
    <row r="21" spans="2:12">
      <c r="D21" s="26"/>
    </row>
    <row r="22" spans="2:12">
      <c r="D22" s="26"/>
    </row>
    <row r="23" spans="2:12">
      <c r="D23" s="26"/>
    </row>
    <row r="24" spans="2:12">
      <c r="D24" s="26"/>
    </row>
    <row r="25" spans="2:12">
      <c r="D25" s="26"/>
    </row>
    <row r="26" spans="2:12">
      <c r="D26" s="26"/>
    </row>
    <row r="27" spans="2:12">
      <c r="D27" s="26"/>
    </row>
    <row r="28" spans="2:12">
      <c r="D28" s="26"/>
      <c r="L28" s="19"/>
    </row>
    <row r="29" spans="2:12">
      <c r="D29" s="26"/>
    </row>
    <row r="30" spans="2:12">
      <c r="D30" s="26"/>
    </row>
    <row r="31" spans="2:12">
      <c r="D31" s="26"/>
    </row>
    <row r="32" spans="2:12">
      <c r="D32" s="26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47EAF8-5A3A-4FD9-9C36-A10A7B5ABC0F}">
  <dimension ref="B1:Q28"/>
  <sheetViews>
    <sheetView showGridLines="0" zoomScale="115" zoomScaleNormal="115" workbookViewId="0">
      <selection activeCell="B4" sqref="B4"/>
    </sheetView>
  </sheetViews>
  <sheetFormatPr defaultColWidth="8.875" defaultRowHeight="14.25"/>
  <cols>
    <col min="1" max="1" width="8.875" style="1"/>
    <col min="2" max="2" width="15" style="1" bestFit="1" customWidth="1"/>
    <col min="3" max="3" width="13.375" style="1" customWidth="1"/>
    <col min="4" max="16384" width="8.875" style="1"/>
  </cols>
  <sheetData>
    <row r="1" spans="2:17" ht="15" thickBot="1"/>
    <row r="2" spans="2:17" ht="15">
      <c r="B2" s="2" t="s">
        <v>23</v>
      </c>
      <c r="C2" s="3" t="s">
        <v>24</v>
      </c>
      <c r="E2" s="16" t="s">
        <v>39</v>
      </c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8"/>
    </row>
    <row r="3" spans="2:17">
      <c r="B3" s="4">
        <v>1</v>
      </c>
      <c r="C3" s="5">
        <f>Main!D17*((Main!D20^Main!D14)*(1+Main!D19)+Main!D19*(Main!D14-1)-1)*(1+Main!D19)^(Main!D11-Main!D13)</f>
        <v>13.189846353002466</v>
      </c>
      <c r="E3" s="21"/>
      <c r="Q3" s="22"/>
    </row>
    <row r="4" spans="2:17">
      <c r="B4" s="4">
        <v>2</v>
      </c>
      <c r="C4" s="5">
        <f>Main!D14*Main!D19^2</f>
        <v>3.5999999999999997E-2</v>
      </c>
      <c r="E4" s="21"/>
      <c r="Q4" s="22"/>
    </row>
    <row r="5" spans="2:17">
      <c r="B5" s="6" t="s">
        <v>29</v>
      </c>
      <c r="C5" s="5">
        <f>C3/C4</f>
        <v>366.38462091673517</v>
      </c>
      <c r="E5" s="21"/>
      <c r="Q5" s="22"/>
    </row>
    <row r="6" spans="2:17">
      <c r="B6" s="4"/>
      <c r="C6" s="5"/>
      <c r="E6" s="21"/>
      <c r="Q6" s="22"/>
    </row>
    <row r="7" spans="2:17">
      <c r="B7" s="4">
        <v>4</v>
      </c>
      <c r="C7" s="5">
        <f>Main!D17*(Main!D20^(-Main!D12))*(Main!D20^Main!D12-Main!D20^Main!D13)*(1+Main!D19)^(Main!D11-Main!D12)</f>
        <v>0</v>
      </c>
      <c r="E7" s="21"/>
      <c r="Q7" s="22"/>
    </row>
    <row r="8" spans="2:17">
      <c r="B8" s="6" t="s">
        <v>28</v>
      </c>
      <c r="C8" s="5">
        <f>C7/Main!D19</f>
        <v>0</v>
      </c>
      <c r="E8" s="21"/>
      <c r="Q8" s="22"/>
    </row>
    <row r="9" spans="2:17">
      <c r="B9" s="4"/>
      <c r="C9" s="5"/>
      <c r="E9" s="21"/>
      <c r="Q9" s="22"/>
    </row>
    <row r="10" spans="2:17">
      <c r="B10" s="4">
        <v>6</v>
      </c>
      <c r="C10" s="5">
        <f>Main!D17*(1-Main!D20^(Main!D12-Main!D11))</f>
        <v>0</v>
      </c>
      <c r="E10" s="21"/>
      <c r="Q10" s="22"/>
    </row>
    <row r="11" spans="2:17">
      <c r="B11" s="6" t="s">
        <v>27</v>
      </c>
      <c r="C11" s="5">
        <f>C10/Main!D19</f>
        <v>0</v>
      </c>
      <c r="E11" s="21"/>
      <c r="Q11" s="22"/>
    </row>
    <row r="12" spans="2:17">
      <c r="B12" s="4"/>
      <c r="C12" s="5"/>
      <c r="E12" s="21"/>
      <c r="Q12" s="22"/>
    </row>
    <row r="13" spans="2:17">
      <c r="B13" s="4">
        <v>8</v>
      </c>
      <c r="C13" s="5">
        <f>Main!D9*Main!D10*(Main!D15-Main!D12+1)</f>
        <v>10922.672128</v>
      </c>
      <c r="E13" s="21"/>
      <c r="Q13" s="22"/>
    </row>
    <row r="14" spans="2:17">
      <c r="B14" s="4"/>
      <c r="C14" s="5"/>
      <c r="E14" s="21"/>
      <c r="Q14" s="22"/>
    </row>
    <row r="15" spans="2:17">
      <c r="B15" s="4">
        <v>9</v>
      </c>
      <c r="C15" s="5">
        <f>Main!D18</f>
        <v>247</v>
      </c>
      <c r="E15" s="21"/>
      <c r="Q15" s="22"/>
    </row>
    <row r="16" spans="2:17">
      <c r="B16" s="4"/>
      <c r="C16" s="5"/>
      <c r="E16" s="21"/>
      <c r="Q16" s="22"/>
    </row>
    <row r="17" spans="2:17">
      <c r="B17" s="6" t="s">
        <v>25</v>
      </c>
      <c r="C17" s="5">
        <f>C5+C8+C11-C13-C15</f>
        <v>-10803.287507083265</v>
      </c>
      <c r="E17" s="21"/>
      <c r="Q17" s="22"/>
    </row>
    <row r="18" spans="2:17">
      <c r="B18" s="4"/>
      <c r="C18" s="5"/>
      <c r="E18" s="21"/>
      <c r="Q18" s="22"/>
    </row>
    <row r="19" spans="2:17">
      <c r="B19" s="4">
        <v>11</v>
      </c>
      <c r="C19" s="5">
        <f>((Main!D20^Main!D14)*(Main!D14*Main!D19+Main!D19+1)-Main!D19-1)*(Main!D19+1)^(Main!D11-Main!D13)</f>
        <v>-0.13306467032090485</v>
      </c>
      <c r="E19" s="21"/>
      <c r="Q19" s="22"/>
    </row>
    <row r="20" spans="2:17">
      <c r="B20" s="4">
        <v>12</v>
      </c>
      <c r="C20" s="5">
        <f>Main!D14*Main!D19^2</f>
        <v>3.5999999999999997E-2</v>
      </c>
      <c r="E20" s="21"/>
      <c r="Q20" s="22"/>
    </row>
    <row r="21" spans="2:17">
      <c r="B21" s="6" t="s">
        <v>26</v>
      </c>
      <c r="C21" s="5">
        <f>C19/C20</f>
        <v>-3.6962408422473572</v>
      </c>
      <c r="E21" s="21"/>
      <c r="Q21" s="22"/>
    </row>
    <row r="22" spans="2:17">
      <c r="B22" s="4"/>
      <c r="C22" s="5"/>
      <c r="E22" s="21"/>
      <c r="Q22" s="22"/>
    </row>
    <row r="23" spans="2:17">
      <c r="B23" s="4">
        <v>14</v>
      </c>
      <c r="C23" s="5">
        <f>(Main!D20^(-Main!D14-Main!D13))   *   ((1+Main!D19)^(-Main!D14-Main!D13+Main!D11-1))   *   ((Main!D20^(Main!D14+Main!D13))*(1+Main!D19)-Main!D20^Main!D15)</f>
        <v>0.16474849320234397</v>
      </c>
      <c r="E23" s="21"/>
      <c r="Q23" s="22"/>
    </row>
    <row r="24" spans="2:17">
      <c r="B24" s="6" t="s">
        <v>30</v>
      </c>
      <c r="C24" s="5">
        <f>C23/Main!D19</f>
        <v>2.7458082200390663</v>
      </c>
      <c r="E24" s="21"/>
      <c r="Q24" s="22"/>
    </row>
    <row r="25" spans="2:17">
      <c r="B25" s="4"/>
      <c r="C25" s="5"/>
      <c r="E25" s="21"/>
      <c r="Q25" s="22"/>
    </row>
    <row r="26" spans="2:17">
      <c r="B26" s="6" t="s">
        <v>31</v>
      </c>
      <c r="C26" s="5">
        <f>C21-C24</f>
        <v>-6.4420490622864239</v>
      </c>
      <c r="E26" s="21"/>
      <c r="Q26" s="22"/>
    </row>
    <row r="27" spans="2:17">
      <c r="B27" s="4"/>
      <c r="C27" s="5"/>
      <c r="E27" s="21"/>
      <c r="Q27" s="22"/>
    </row>
    <row r="28" spans="2:17" ht="15" thickBot="1">
      <c r="B28" s="7" t="s">
        <v>32</v>
      </c>
      <c r="C28" s="8">
        <f>C17/C26</f>
        <v>1676.9955339720655</v>
      </c>
      <c r="E28" s="23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5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Main</vt:lpstr>
      <vt:lpstr>Engine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 O'Callaghan</dc:creator>
  <cp:lastModifiedBy>Lucy Erickson</cp:lastModifiedBy>
  <dcterms:created xsi:type="dcterms:W3CDTF">2024-08-25T01:06:27Z</dcterms:created>
  <dcterms:modified xsi:type="dcterms:W3CDTF">2024-11-07T21:27:23Z</dcterms:modified>
</cp:coreProperties>
</file>